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240" yWindow="48" windowWidth="19440" windowHeight="11760" activeTab="0"/>
  </bookViews>
  <sheets>
    <sheet name="8" sheetId="1" r:id="rId1"/>
  </sheets>
  <definedNames>
    <definedName name="_xlnm.Print_Area" localSheetId="0">'8'!$A$1:$L$33</definedName>
  </definedNames>
  <calcPr fullCalcOnLoad="1"/>
</workbook>
</file>

<file path=xl/sharedStrings.xml><?xml version="1.0" encoding="utf-8"?>
<sst xmlns="http://schemas.openxmlformats.org/spreadsheetml/2006/main" count="32" uniqueCount="27">
  <si>
    <t>l/s</t>
  </si>
  <si>
    <t>bar</t>
  </si>
  <si>
    <t>€</t>
  </si>
  <si>
    <t>hours</t>
  </si>
  <si>
    <t>cfm</t>
  </si>
  <si>
    <t>Cost for additional pressure drop</t>
  </si>
  <si>
    <t>psi</t>
  </si>
  <si>
    <t>Flow through the dryer/filter</t>
  </si>
  <si>
    <t>Price per kWh</t>
  </si>
  <si>
    <t>Running hours per year</t>
  </si>
  <si>
    <t>Units Of Measure</t>
  </si>
  <si>
    <t>Operating Conditions</t>
  </si>
  <si>
    <t>Pressure</t>
  </si>
  <si>
    <t>Flow</t>
  </si>
  <si>
    <t>m³/hr</t>
  </si>
  <si>
    <t>m³/min</t>
  </si>
  <si>
    <t>Currency</t>
  </si>
  <si>
    <t>$</t>
  </si>
  <si>
    <t>£</t>
  </si>
  <si>
    <t>Other</t>
  </si>
  <si>
    <t>Converted flow</t>
  </si>
  <si>
    <t>xx</t>
  </si>
  <si>
    <t>Converted pressure 1</t>
  </si>
  <si>
    <t>Converted pressure 2</t>
  </si>
  <si>
    <t>Pressure drop Company A dryer/filter</t>
  </si>
  <si>
    <t>Pressure drop Company B dryer/filter</t>
  </si>
  <si>
    <t>This calculation is designed to help demonstrate the effect of pressure drop on the operating cost of air treatment products such as air dryers and filters. To compensate for the pressure drop through air treatment equipment, the compressor must operate at a higher discharge pressure. This increased operating pressure costs money. When calculating the cost of pressure drop, it is important to consider not only the initial equipment pressure drop, but also the elevated pressure drop that occurs as the equipment ages. This is especially true of filters which increase their pressure drop as they become blinded with contaminents.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</si>
</sst>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0.0"/>
  </numFmts>
  <fonts count="44">
    <font>
      <sz val="10"/>
      <name val="Arial"/>
      <family val="0"/>
    </font>
    <font>
      <sz val="10"/>
      <name val="Verdana"/>
      <family val="2"/>
    </font>
    <font>
      <u val="single"/>
      <sz val="10"/>
      <name val="Verdana"/>
      <family val="2"/>
    </font>
    <font>
      <sz val="10"/>
      <color indexed="9"/>
      <name val="Verdana"/>
      <family val="2"/>
    </font>
    <font>
      <b/>
      <sz val="10"/>
      <color indexed="9"/>
      <name val="Verdana"/>
      <family val="2"/>
    </font>
    <font>
      <sz val="8"/>
      <name val="Arial"/>
      <family val="2"/>
    </font>
    <font>
      <b/>
      <sz val="10"/>
      <name val="Arial"/>
      <family val="2"/>
    </font>
    <font>
      <b/>
      <sz val="10"/>
      <color indexed="9"/>
      <name val="Arial"/>
      <family val="2"/>
    </font>
    <font>
      <sz val="8.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
      <patternFill patternType="solid">
        <fgColor indexed="41"/>
        <bgColor indexed="64"/>
      </patternFill>
    </fill>
    <fill>
      <patternFill patternType="solid">
        <fgColor indexed="2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indexed="1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color indexed="9"/>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9"/>
      </left>
      <right style="thin"/>
      <top style="thin">
        <color indexed="9"/>
      </top>
      <bottom style="thin"/>
    </border>
    <border>
      <left>
        <color indexed="63"/>
      </left>
      <right>
        <color indexed="63"/>
      </right>
      <top style="thin">
        <color indexed="9"/>
      </top>
      <bottom style="thin"/>
    </border>
    <border>
      <left style="thin"/>
      <right>
        <color indexed="63"/>
      </right>
      <top style="thin">
        <color indexed="9"/>
      </top>
      <bottom style="thin"/>
    </border>
    <border>
      <left>
        <color indexed="63"/>
      </left>
      <right style="thin"/>
      <top style="thin"/>
      <bottom style="thin">
        <color indexed="9"/>
      </bottom>
    </border>
    <border>
      <left>
        <color indexed="63"/>
      </left>
      <right style="thin"/>
      <top style="thin">
        <color indexed="9"/>
      </top>
      <bottom style="thin">
        <color indexed="9"/>
      </bottom>
    </border>
    <border>
      <left>
        <color indexed="63"/>
      </left>
      <right style="thin"/>
      <top style="thin">
        <color indexed="9"/>
      </top>
      <bottom style="thin"/>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color indexed="9"/>
      </bottom>
    </border>
    <border>
      <left style="thin"/>
      <right>
        <color indexed="63"/>
      </right>
      <top style="thin">
        <color indexed="9"/>
      </top>
      <bottom style="thin">
        <color indexed="9"/>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xf>
    <xf numFmtId="0" fontId="1" fillId="0" borderId="0" xfId="0" applyFont="1" applyFill="1" applyBorder="1" applyAlignment="1">
      <alignment/>
    </xf>
    <xf numFmtId="0" fontId="1" fillId="0" borderId="0" xfId="0" applyFont="1" applyAlignment="1">
      <alignment vertical="center"/>
    </xf>
    <xf numFmtId="0" fontId="1" fillId="0" borderId="0" xfId="0" applyFont="1" applyFill="1" applyAlignment="1">
      <alignment/>
    </xf>
    <xf numFmtId="0" fontId="1" fillId="0" borderId="0" xfId="0" applyFont="1" applyAlignment="1" applyProtection="1">
      <alignment/>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33" borderId="10" xfId="0" applyFont="1" applyFill="1" applyBorder="1" applyAlignment="1">
      <alignment/>
    </xf>
    <xf numFmtId="0" fontId="1" fillId="0" borderId="0" xfId="0" applyNumberFormat="1" applyFont="1" applyAlignment="1">
      <alignment/>
    </xf>
    <xf numFmtId="0" fontId="3" fillId="0" borderId="0" xfId="0" applyFont="1" applyAlignment="1">
      <alignment/>
    </xf>
    <xf numFmtId="0" fontId="3" fillId="0" borderId="0" xfId="0" applyFont="1" applyAlignment="1" applyProtection="1">
      <alignment/>
      <protection hidden="1" locked="0"/>
    </xf>
    <xf numFmtId="0" fontId="4" fillId="0" borderId="0" xfId="0" applyFont="1" applyAlignment="1" applyProtection="1">
      <alignment/>
      <protection locked="0"/>
    </xf>
    <xf numFmtId="0" fontId="3" fillId="0" borderId="0" xfId="0" applyFont="1" applyAlignment="1">
      <alignment vertical="center"/>
    </xf>
    <xf numFmtId="0" fontId="7"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7" fillId="34" borderId="11" xfId="0" applyFont="1" applyFill="1" applyBorder="1" applyAlignment="1" applyProtection="1">
      <alignment/>
      <protection/>
    </xf>
    <xf numFmtId="0" fontId="6" fillId="35" borderId="11" xfId="0" applyFont="1" applyFill="1" applyBorder="1" applyAlignment="1" applyProtection="1">
      <alignment horizontal="center"/>
      <protection locked="0"/>
    </xf>
    <xf numFmtId="0" fontId="6" fillId="35" borderId="11" xfId="0" applyFont="1" applyFill="1" applyBorder="1" applyAlignment="1" applyProtection="1">
      <alignment horizontal="center"/>
      <protection/>
    </xf>
    <xf numFmtId="0" fontId="7" fillId="0" borderId="0" xfId="0" applyFont="1" applyFill="1" applyBorder="1" applyAlignment="1" applyProtection="1">
      <alignment/>
      <protection/>
    </xf>
    <xf numFmtId="0" fontId="6" fillId="0" borderId="0" xfId="0" applyFont="1" applyFill="1" applyBorder="1" applyAlignment="1" applyProtection="1">
      <alignment horizontal="center"/>
      <protection locked="0"/>
    </xf>
    <xf numFmtId="0" fontId="7" fillId="0" borderId="0" xfId="0" applyFont="1" applyFill="1" applyBorder="1" applyAlignment="1" applyProtection="1">
      <alignment horizontal="left" indent="1"/>
      <protection/>
    </xf>
    <xf numFmtId="2" fontId="6" fillId="35" borderId="10" xfId="0" applyNumberFormat="1" applyFont="1" applyFill="1" applyBorder="1" applyAlignment="1" applyProtection="1">
      <alignment horizontal="center" vertical="center"/>
      <protection/>
    </xf>
    <xf numFmtId="0" fontId="6" fillId="35" borderId="11" xfId="0" applyFont="1" applyFill="1" applyBorder="1" applyAlignment="1" applyProtection="1">
      <alignment horizontal="left" vertical="center" indent="1"/>
      <protection/>
    </xf>
    <xf numFmtId="0" fontId="7" fillId="36" borderId="12" xfId="0" applyFont="1" applyFill="1" applyBorder="1" applyAlignment="1" applyProtection="1">
      <alignment vertical="center"/>
      <protection/>
    </xf>
    <xf numFmtId="0" fontId="7" fillId="36" borderId="13" xfId="0" applyFont="1" applyFill="1" applyBorder="1" applyAlignment="1" applyProtection="1">
      <alignment vertical="center"/>
      <protection/>
    </xf>
    <xf numFmtId="2" fontId="7" fillId="36" borderId="10" xfId="0" applyNumberFormat="1" applyFont="1" applyFill="1" applyBorder="1" applyAlignment="1" applyProtection="1">
      <alignment horizontal="center" vertical="center"/>
      <protection/>
    </xf>
    <xf numFmtId="0" fontId="7" fillId="36" borderId="13" xfId="0" applyFont="1" applyFill="1" applyBorder="1" applyAlignment="1" applyProtection="1">
      <alignment horizontal="left" vertical="center" indent="1"/>
      <protection/>
    </xf>
    <xf numFmtId="0" fontId="1" fillId="20" borderId="12" xfId="0" applyFont="1" applyFill="1" applyBorder="1" applyAlignment="1">
      <alignment/>
    </xf>
    <xf numFmtId="0" fontId="1" fillId="20" borderId="10" xfId="0" applyFont="1" applyFill="1" applyBorder="1" applyAlignment="1">
      <alignment/>
    </xf>
    <xf numFmtId="0" fontId="2" fillId="20" borderId="10" xfId="0" applyFont="1" applyFill="1" applyBorder="1" applyAlignment="1">
      <alignment/>
    </xf>
    <xf numFmtId="0" fontId="1" fillId="20" borderId="13" xfId="0" applyFont="1" applyFill="1" applyBorder="1" applyAlignment="1">
      <alignment/>
    </xf>
    <xf numFmtId="0" fontId="7" fillId="20" borderId="14" xfId="0" applyFont="1" applyFill="1" applyBorder="1" applyAlignment="1" applyProtection="1">
      <alignment/>
      <protection/>
    </xf>
    <xf numFmtId="0" fontId="7" fillId="20" borderId="15" xfId="0" applyFont="1" applyFill="1" applyBorder="1" applyAlignment="1" applyProtection="1">
      <alignment vertical="center"/>
      <protection/>
    </xf>
    <xf numFmtId="0" fontId="7" fillId="20" borderId="16" xfId="0" applyFont="1" applyFill="1" applyBorder="1" applyAlignment="1" applyProtection="1">
      <alignment horizontal="left" vertical="center"/>
      <protection/>
    </xf>
    <xf numFmtId="0" fontId="7" fillId="20" borderId="17" xfId="0" applyFont="1" applyFill="1" applyBorder="1" applyAlignment="1" applyProtection="1">
      <alignment horizontal="center" vertical="center"/>
      <protection/>
    </xf>
    <xf numFmtId="0" fontId="7" fillId="20" borderId="18" xfId="0" applyFont="1" applyFill="1" applyBorder="1" applyAlignment="1" applyProtection="1">
      <alignment horizontal="center" vertical="center"/>
      <protection locked="0"/>
    </xf>
    <xf numFmtId="0" fontId="7" fillId="20" borderId="19" xfId="0" applyFont="1" applyFill="1" applyBorder="1" applyAlignment="1" applyProtection="1">
      <alignment horizontal="left" vertical="center"/>
      <protection/>
    </xf>
    <xf numFmtId="0" fontId="7" fillId="20" borderId="20" xfId="0" applyFont="1" applyFill="1" applyBorder="1" applyAlignment="1" applyProtection="1">
      <alignment vertical="center"/>
      <protection/>
    </xf>
    <xf numFmtId="0" fontId="7" fillId="20" borderId="19" xfId="0" applyFont="1" applyFill="1" applyBorder="1" applyAlignment="1" applyProtection="1">
      <alignment horizontal="center" vertical="center"/>
      <protection/>
    </xf>
    <xf numFmtId="0" fontId="7" fillId="20" borderId="21" xfId="0" applyFont="1" applyFill="1" applyBorder="1" applyAlignment="1" applyProtection="1">
      <alignment horizontal="left" indent="1"/>
      <protection/>
    </xf>
    <xf numFmtId="0" fontId="7" fillId="20" borderId="22" xfId="0" applyFont="1" applyFill="1" applyBorder="1" applyAlignment="1" applyProtection="1">
      <alignment horizontal="left" indent="1"/>
      <protection/>
    </xf>
    <xf numFmtId="0" fontId="7" fillId="20" borderId="23" xfId="0" applyFont="1" applyFill="1" applyBorder="1" applyAlignment="1" applyProtection="1">
      <alignment horizontal="left" indent="1"/>
      <protection/>
    </xf>
    <xf numFmtId="0" fontId="7" fillId="20" borderId="11" xfId="0" applyFont="1" applyFill="1" applyBorder="1" applyAlignment="1" applyProtection="1">
      <alignment/>
      <protection/>
    </xf>
    <xf numFmtId="0" fontId="7" fillId="20" borderId="14" xfId="0" applyFont="1" applyFill="1" applyBorder="1" applyAlignment="1" applyProtection="1">
      <alignment/>
      <protection/>
    </xf>
    <xf numFmtId="0" fontId="7" fillId="20" borderId="24" xfId="0" applyFont="1" applyFill="1" applyBorder="1" applyAlignment="1" applyProtection="1">
      <alignment/>
      <protection/>
    </xf>
    <xf numFmtId="0" fontId="7" fillId="20" borderId="25" xfId="0" applyFont="1" applyFill="1" applyBorder="1" applyAlignment="1" applyProtection="1">
      <alignment/>
      <protection/>
    </xf>
    <xf numFmtId="0" fontId="7" fillId="20" borderId="26" xfId="0" applyFont="1" applyFill="1" applyBorder="1" applyAlignment="1" applyProtection="1">
      <alignment/>
      <protection/>
    </xf>
    <xf numFmtId="0" fontId="7" fillId="20" borderId="27" xfId="0" applyFont="1" applyFill="1" applyBorder="1" applyAlignment="1" applyProtection="1">
      <alignment/>
      <protection/>
    </xf>
    <xf numFmtId="0" fontId="7" fillId="20" borderId="21" xfId="0" applyFont="1" applyFill="1" applyBorder="1" applyAlignment="1" applyProtection="1">
      <alignment/>
      <protection/>
    </xf>
    <xf numFmtId="0" fontId="7" fillId="20" borderId="23" xfId="0" applyFont="1" applyFill="1" applyBorder="1" applyAlignment="1" applyProtection="1">
      <alignment/>
      <protection/>
    </xf>
    <xf numFmtId="0" fontId="7" fillId="20" borderId="16" xfId="0" applyFont="1" applyFill="1" applyBorder="1" applyAlignment="1" applyProtection="1">
      <alignment horizontal="center" vertical="center"/>
      <protection/>
    </xf>
    <xf numFmtId="0" fontId="8" fillId="0" borderId="16" xfId="0" applyFont="1" applyBorder="1" applyAlignment="1">
      <alignment vertical="center" wrapText="1"/>
    </xf>
    <xf numFmtId="0" fontId="8" fillId="0" borderId="0" xfId="0" applyFont="1" applyAlignment="1">
      <alignment vertical="center" wrapText="1"/>
    </xf>
    <xf numFmtId="0" fontId="8" fillId="0" borderId="28"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15"/>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3499CC"/>
      <rgbColor rgb="00800000"/>
      <rgbColor rgb="00008000"/>
      <rgbColor rgb="00000080"/>
      <rgbColor rgb="00808000"/>
      <rgbColor rgb="00800080"/>
      <rgbColor rgb="00008080"/>
      <rgbColor rgb="00C0C0C0"/>
      <rgbColor rgb="00808080"/>
      <rgbColor rgb="003498C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7.png" /><Relationship Id="rId3" Type="http://schemas.openxmlformats.org/officeDocument/2006/relationships/image" Target="../media/image14.emf" /><Relationship Id="rId4" Type="http://schemas.openxmlformats.org/officeDocument/2006/relationships/image" Target="../media/image11.emf" /><Relationship Id="rId5" Type="http://schemas.openxmlformats.org/officeDocument/2006/relationships/image" Target="../media/image16.emf" /><Relationship Id="rId6" Type="http://schemas.openxmlformats.org/officeDocument/2006/relationships/image" Target="../media/image1.emf" /><Relationship Id="rId7" Type="http://schemas.openxmlformats.org/officeDocument/2006/relationships/image" Target="../media/image2.emf" /><Relationship Id="rId8" Type="http://schemas.openxmlformats.org/officeDocument/2006/relationships/image" Target="../media/image9.emf" /><Relationship Id="rId9" Type="http://schemas.openxmlformats.org/officeDocument/2006/relationships/image" Target="../media/image7.emf" /><Relationship Id="rId10" Type="http://schemas.openxmlformats.org/officeDocument/2006/relationships/image" Target="../media/image12.emf" /><Relationship Id="rId11" Type="http://schemas.openxmlformats.org/officeDocument/2006/relationships/image" Target="../media/image3.emf" /><Relationship Id="rId12" Type="http://schemas.openxmlformats.org/officeDocument/2006/relationships/image" Target="../media/image4.emf" /><Relationship Id="rId13" Type="http://schemas.openxmlformats.org/officeDocument/2006/relationships/image" Target="../media/image15.emf" /><Relationship Id="rId14" Type="http://schemas.openxmlformats.org/officeDocument/2006/relationships/image" Target="../media/image8.emf" /><Relationship Id="rId15" Type="http://schemas.openxmlformats.org/officeDocument/2006/relationships/image" Target="../media/image13.emf" /><Relationship Id="rId16" Type="http://schemas.openxmlformats.org/officeDocument/2006/relationships/image" Target="../media/image10.emf" /><Relationship Id="rId17"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12</xdr:col>
      <xdr:colOff>0</xdr:colOff>
      <xdr:row>4</xdr:row>
      <xdr:rowOff>257175</xdr:rowOff>
    </xdr:to>
    <xdr:pic>
      <xdr:nvPicPr>
        <xdr:cNvPr id="1" name="Picture 2" descr="border upptill"/>
        <xdr:cNvPicPr preferRelativeResize="1">
          <a:picLocks noChangeAspect="1"/>
        </xdr:cNvPicPr>
      </xdr:nvPicPr>
      <xdr:blipFill>
        <a:blip r:embed="rId1"/>
        <a:stretch>
          <a:fillRect/>
        </a:stretch>
      </xdr:blipFill>
      <xdr:spPr>
        <a:xfrm>
          <a:off x="0" y="9525"/>
          <a:ext cx="10287000" cy="876300"/>
        </a:xfrm>
        <a:prstGeom prst="rect">
          <a:avLst/>
        </a:prstGeom>
        <a:noFill/>
        <a:ln w="9525" cmpd="sng">
          <a:noFill/>
        </a:ln>
      </xdr:spPr>
    </xdr:pic>
    <xdr:clientData/>
  </xdr:twoCellAnchor>
  <xdr:twoCellAnchor>
    <xdr:from>
      <xdr:col>2</xdr:col>
      <xdr:colOff>1162050</xdr:colOff>
      <xdr:row>2</xdr:row>
      <xdr:rowOff>104775</xdr:rowOff>
    </xdr:from>
    <xdr:to>
      <xdr:col>9</xdr:col>
      <xdr:colOff>19050</xdr:colOff>
      <xdr:row>4</xdr:row>
      <xdr:rowOff>76200</xdr:rowOff>
    </xdr:to>
    <xdr:sp>
      <xdr:nvSpPr>
        <xdr:cNvPr id="2" name="Text Box 20"/>
        <xdr:cNvSpPr txBox="1">
          <a:spLocks noChangeArrowheads="1"/>
        </xdr:cNvSpPr>
      </xdr:nvSpPr>
      <xdr:spPr>
        <a:xfrm>
          <a:off x="1409700" y="428625"/>
          <a:ext cx="6886575" cy="276225"/>
        </a:xfrm>
        <a:prstGeom prst="rect">
          <a:avLst/>
        </a:prstGeom>
        <a:noFill/>
        <a:ln w="9525" cmpd="sng">
          <a:noFill/>
        </a:ln>
      </xdr:spPr>
      <xdr:txBody>
        <a:bodyPr vertOverflow="clip" wrap="square" lIns="36576" tIns="27432" rIns="0" bIns="0"/>
        <a:p>
          <a:pPr algn="l">
            <a:defRPr/>
          </a:pPr>
          <a:r>
            <a:rPr lang="en-US" cap="none" sz="1400" b="1" i="0" u="none" baseline="0">
              <a:solidFill>
                <a:srgbClr val="333333"/>
              </a:solidFill>
              <a:latin typeface="Arial"/>
              <a:ea typeface="Arial"/>
              <a:cs typeface="Arial"/>
            </a:rPr>
            <a:t>Pressure Drop Cost Calculator</a:t>
          </a:r>
        </a:p>
      </xdr:txBody>
    </xdr:sp>
    <xdr:clientData/>
  </xdr:twoCellAnchor>
  <xdr:twoCellAnchor editAs="oneCell">
    <xdr:from>
      <xdr:col>3</xdr:col>
      <xdr:colOff>304800</xdr:colOff>
      <xdr:row>11</xdr:row>
      <xdr:rowOff>133350</xdr:rowOff>
    </xdr:from>
    <xdr:to>
      <xdr:col>6</xdr:col>
      <xdr:colOff>0</xdr:colOff>
      <xdr:row>17</xdr:row>
      <xdr:rowOff>114300</xdr:rowOff>
    </xdr:to>
    <xdr:pic>
      <xdr:nvPicPr>
        <xdr:cNvPr id="3" name="Picture 24"/>
        <xdr:cNvPicPr preferRelativeResize="1">
          <a:picLocks noChangeAspect="1"/>
        </xdr:cNvPicPr>
      </xdr:nvPicPr>
      <xdr:blipFill>
        <a:blip r:embed="rId2"/>
        <a:stretch>
          <a:fillRect/>
        </a:stretch>
      </xdr:blipFill>
      <xdr:spPr>
        <a:xfrm>
          <a:off x="3381375" y="1943100"/>
          <a:ext cx="2857500" cy="1000125"/>
        </a:xfrm>
        <a:prstGeom prst="rect">
          <a:avLst/>
        </a:prstGeom>
        <a:noFill/>
        <a:ln w="9525" cmpd="sng">
          <a:noFill/>
        </a:ln>
      </xdr:spPr>
    </xdr:pic>
    <xdr:clientData/>
  </xdr:twoCellAnchor>
  <xdr:twoCellAnchor editAs="oneCell">
    <xdr:from>
      <xdr:col>3</xdr:col>
      <xdr:colOff>114300</xdr:colOff>
      <xdr:row>22</xdr:row>
      <xdr:rowOff>28575</xdr:rowOff>
    </xdr:from>
    <xdr:to>
      <xdr:col>3</xdr:col>
      <xdr:colOff>1219200</xdr:colOff>
      <xdr:row>22</xdr:row>
      <xdr:rowOff>200025</xdr:rowOff>
    </xdr:to>
    <xdr:pic>
      <xdr:nvPicPr>
        <xdr:cNvPr id="4" name="ScrollBar1"/>
        <xdr:cNvPicPr preferRelativeResize="1">
          <a:picLocks noChangeAspect="1"/>
        </xdr:cNvPicPr>
      </xdr:nvPicPr>
      <xdr:blipFill>
        <a:blip r:embed="rId3"/>
        <a:stretch>
          <a:fillRect/>
        </a:stretch>
      </xdr:blipFill>
      <xdr:spPr>
        <a:xfrm>
          <a:off x="3190875" y="4162425"/>
          <a:ext cx="1104900" cy="171450"/>
        </a:xfrm>
        <a:prstGeom prst="rect">
          <a:avLst/>
        </a:prstGeom>
        <a:noFill/>
        <a:ln w="9525" cmpd="sng">
          <a:noFill/>
        </a:ln>
      </xdr:spPr>
    </xdr:pic>
    <xdr:clientData fLocksWithSheet="0"/>
  </xdr:twoCellAnchor>
  <xdr:twoCellAnchor editAs="oneCell">
    <xdr:from>
      <xdr:col>3</xdr:col>
      <xdr:colOff>114300</xdr:colOff>
      <xdr:row>23</xdr:row>
      <xdr:rowOff>38100</xdr:rowOff>
    </xdr:from>
    <xdr:to>
      <xdr:col>3</xdr:col>
      <xdr:colOff>1219200</xdr:colOff>
      <xdr:row>23</xdr:row>
      <xdr:rowOff>200025</xdr:rowOff>
    </xdr:to>
    <xdr:pic>
      <xdr:nvPicPr>
        <xdr:cNvPr id="5" name="ScrollBar2"/>
        <xdr:cNvPicPr preferRelativeResize="1">
          <a:picLocks noChangeAspect="1"/>
        </xdr:cNvPicPr>
      </xdr:nvPicPr>
      <xdr:blipFill>
        <a:blip r:embed="rId4"/>
        <a:stretch>
          <a:fillRect/>
        </a:stretch>
      </xdr:blipFill>
      <xdr:spPr>
        <a:xfrm>
          <a:off x="3190875" y="4371975"/>
          <a:ext cx="1104900" cy="161925"/>
        </a:xfrm>
        <a:prstGeom prst="rect">
          <a:avLst/>
        </a:prstGeom>
        <a:noFill/>
        <a:ln w="9525" cmpd="sng">
          <a:noFill/>
        </a:ln>
      </xdr:spPr>
    </xdr:pic>
    <xdr:clientData fLocksWithSheet="0"/>
  </xdr:twoCellAnchor>
  <xdr:twoCellAnchor editAs="oneCell">
    <xdr:from>
      <xdr:col>3</xdr:col>
      <xdr:colOff>114300</xdr:colOff>
      <xdr:row>24</xdr:row>
      <xdr:rowOff>38100</xdr:rowOff>
    </xdr:from>
    <xdr:to>
      <xdr:col>3</xdr:col>
      <xdr:colOff>1219200</xdr:colOff>
      <xdr:row>24</xdr:row>
      <xdr:rowOff>200025</xdr:rowOff>
    </xdr:to>
    <xdr:pic>
      <xdr:nvPicPr>
        <xdr:cNvPr id="6" name="ScrollBar3"/>
        <xdr:cNvPicPr preferRelativeResize="1">
          <a:picLocks noChangeAspect="1"/>
        </xdr:cNvPicPr>
      </xdr:nvPicPr>
      <xdr:blipFill>
        <a:blip r:embed="rId5"/>
        <a:stretch>
          <a:fillRect/>
        </a:stretch>
      </xdr:blipFill>
      <xdr:spPr>
        <a:xfrm>
          <a:off x="3190875" y="4572000"/>
          <a:ext cx="1104900" cy="161925"/>
        </a:xfrm>
        <a:prstGeom prst="rect">
          <a:avLst/>
        </a:prstGeom>
        <a:noFill/>
        <a:ln w="9525" cmpd="sng">
          <a:noFill/>
        </a:ln>
      </xdr:spPr>
    </xdr:pic>
    <xdr:clientData fLocksWithSheet="0"/>
  </xdr:twoCellAnchor>
  <xdr:twoCellAnchor editAs="oneCell">
    <xdr:from>
      <xdr:col>3</xdr:col>
      <xdr:colOff>114300</xdr:colOff>
      <xdr:row>25</xdr:row>
      <xdr:rowOff>38100</xdr:rowOff>
    </xdr:from>
    <xdr:to>
      <xdr:col>3</xdr:col>
      <xdr:colOff>1219200</xdr:colOff>
      <xdr:row>25</xdr:row>
      <xdr:rowOff>200025</xdr:rowOff>
    </xdr:to>
    <xdr:pic>
      <xdr:nvPicPr>
        <xdr:cNvPr id="7" name="ScrollBar4"/>
        <xdr:cNvPicPr preferRelativeResize="1">
          <a:picLocks noChangeAspect="1"/>
        </xdr:cNvPicPr>
      </xdr:nvPicPr>
      <xdr:blipFill>
        <a:blip r:embed="rId6"/>
        <a:stretch>
          <a:fillRect/>
        </a:stretch>
      </xdr:blipFill>
      <xdr:spPr>
        <a:xfrm>
          <a:off x="3190875" y="4772025"/>
          <a:ext cx="1104900" cy="161925"/>
        </a:xfrm>
        <a:prstGeom prst="rect">
          <a:avLst/>
        </a:prstGeom>
        <a:noFill/>
        <a:ln w="9525" cmpd="sng">
          <a:noFill/>
        </a:ln>
      </xdr:spPr>
    </xdr:pic>
    <xdr:clientData fLocksWithSheet="0"/>
  </xdr:twoCellAnchor>
  <xdr:twoCellAnchor editAs="oneCell">
    <xdr:from>
      <xdr:col>3</xdr:col>
      <xdr:colOff>114300</xdr:colOff>
      <xdr:row>26</xdr:row>
      <xdr:rowOff>28575</xdr:rowOff>
    </xdr:from>
    <xdr:to>
      <xdr:col>3</xdr:col>
      <xdr:colOff>1219200</xdr:colOff>
      <xdr:row>26</xdr:row>
      <xdr:rowOff>200025</xdr:rowOff>
    </xdr:to>
    <xdr:pic>
      <xdr:nvPicPr>
        <xdr:cNvPr id="8" name="ScrollBar5"/>
        <xdr:cNvPicPr preferRelativeResize="1">
          <a:picLocks noChangeAspect="1"/>
        </xdr:cNvPicPr>
      </xdr:nvPicPr>
      <xdr:blipFill>
        <a:blip r:embed="rId7"/>
        <a:stretch>
          <a:fillRect/>
        </a:stretch>
      </xdr:blipFill>
      <xdr:spPr>
        <a:xfrm>
          <a:off x="3190875" y="4962525"/>
          <a:ext cx="1104900" cy="171450"/>
        </a:xfrm>
        <a:prstGeom prst="rect">
          <a:avLst/>
        </a:prstGeom>
        <a:noFill/>
        <a:ln w="9525" cmpd="sng">
          <a:noFill/>
        </a:ln>
      </xdr:spPr>
    </xdr:pic>
    <xdr:clientData fLocksWithSheet="0"/>
  </xdr:twoCellAnchor>
  <xdr:twoCellAnchor editAs="oneCell">
    <xdr:from>
      <xdr:col>2</xdr:col>
      <xdr:colOff>1447800</xdr:colOff>
      <xdr:row>18</xdr:row>
      <xdr:rowOff>47625</xdr:rowOff>
    </xdr:from>
    <xdr:to>
      <xdr:col>2</xdr:col>
      <xdr:colOff>1943100</xdr:colOff>
      <xdr:row>18</xdr:row>
      <xdr:rowOff>314325</xdr:rowOff>
    </xdr:to>
    <xdr:pic>
      <xdr:nvPicPr>
        <xdr:cNvPr id="9" name="OptionButton1"/>
        <xdr:cNvPicPr preferRelativeResize="1">
          <a:picLocks noChangeAspect="1"/>
        </xdr:cNvPicPr>
      </xdr:nvPicPr>
      <xdr:blipFill>
        <a:blip r:embed="rId8"/>
        <a:stretch>
          <a:fillRect/>
        </a:stretch>
      </xdr:blipFill>
      <xdr:spPr>
        <a:xfrm>
          <a:off x="1695450" y="3086100"/>
          <a:ext cx="495300" cy="266700"/>
        </a:xfrm>
        <a:prstGeom prst="rect">
          <a:avLst/>
        </a:prstGeom>
        <a:noFill/>
        <a:ln w="9525" cmpd="sng">
          <a:noFill/>
        </a:ln>
      </xdr:spPr>
    </xdr:pic>
    <xdr:clientData fLocksWithSheet="0"/>
  </xdr:twoCellAnchor>
  <xdr:twoCellAnchor editAs="oneCell">
    <xdr:from>
      <xdr:col>2</xdr:col>
      <xdr:colOff>1057275</xdr:colOff>
      <xdr:row>18</xdr:row>
      <xdr:rowOff>47625</xdr:rowOff>
    </xdr:from>
    <xdr:to>
      <xdr:col>2</xdr:col>
      <xdr:colOff>1457325</xdr:colOff>
      <xdr:row>18</xdr:row>
      <xdr:rowOff>266700</xdr:rowOff>
    </xdr:to>
    <xdr:pic>
      <xdr:nvPicPr>
        <xdr:cNvPr id="10" name="OptionButton2"/>
        <xdr:cNvPicPr preferRelativeResize="1">
          <a:picLocks noChangeAspect="1"/>
        </xdr:cNvPicPr>
      </xdr:nvPicPr>
      <xdr:blipFill>
        <a:blip r:embed="rId9"/>
        <a:stretch>
          <a:fillRect/>
        </a:stretch>
      </xdr:blipFill>
      <xdr:spPr>
        <a:xfrm>
          <a:off x="1304925" y="3086100"/>
          <a:ext cx="400050" cy="219075"/>
        </a:xfrm>
        <a:prstGeom prst="rect">
          <a:avLst/>
        </a:prstGeom>
        <a:noFill/>
        <a:ln w="9525" cmpd="sng">
          <a:noFill/>
        </a:ln>
      </xdr:spPr>
    </xdr:pic>
    <xdr:clientData fLocksWithSheet="0"/>
  </xdr:twoCellAnchor>
  <xdr:twoCellAnchor editAs="oneCell">
    <xdr:from>
      <xdr:col>4</xdr:col>
      <xdr:colOff>638175</xdr:colOff>
      <xdr:row>18</xdr:row>
      <xdr:rowOff>47625</xdr:rowOff>
    </xdr:from>
    <xdr:to>
      <xdr:col>5</xdr:col>
      <xdr:colOff>276225</xdr:colOff>
      <xdr:row>18</xdr:row>
      <xdr:rowOff>314325</xdr:rowOff>
    </xdr:to>
    <xdr:pic>
      <xdr:nvPicPr>
        <xdr:cNvPr id="11" name="OptionButton3"/>
        <xdr:cNvPicPr preferRelativeResize="1">
          <a:picLocks noChangeAspect="1"/>
        </xdr:cNvPicPr>
      </xdr:nvPicPr>
      <xdr:blipFill>
        <a:blip r:embed="rId10"/>
        <a:stretch>
          <a:fillRect/>
        </a:stretch>
      </xdr:blipFill>
      <xdr:spPr>
        <a:xfrm>
          <a:off x="4933950" y="3086100"/>
          <a:ext cx="552450" cy="266700"/>
        </a:xfrm>
        <a:prstGeom prst="rect">
          <a:avLst/>
        </a:prstGeom>
        <a:noFill/>
        <a:ln w="9525" cmpd="sng">
          <a:noFill/>
        </a:ln>
      </xdr:spPr>
    </xdr:pic>
    <xdr:clientData fLocksWithSheet="0"/>
  </xdr:twoCellAnchor>
  <xdr:twoCellAnchor editAs="oneCell">
    <xdr:from>
      <xdr:col>5</xdr:col>
      <xdr:colOff>361950</xdr:colOff>
      <xdr:row>18</xdr:row>
      <xdr:rowOff>47625</xdr:rowOff>
    </xdr:from>
    <xdr:to>
      <xdr:col>5</xdr:col>
      <xdr:colOff>885825</xdr:colOff>
      <xdr:row>18</xdr:row>
      <xdr:rowOff>314325</xdr:rowOff>
    </xdr:to>
    <xdr:pic>
      <xdr:nvPicPr>
        <xdr:cNvPr id="12" name="OptionButton4"/>
        <xdr:cNvPicPr preferRelativeResize="1">
          <a:picLocks noChangeAspect="1"/>
        </xdr:cNvPicPr>
      </xdr:nvPicPr>
      <xdr:blipFill>
        <a:blip r:embed="rId11"/>
        <a:stretch>
          <a:fillRect/>
        </a:stretch>
      </xdr:blipFill>
      <xdr:spPr>
        <a:xfrm>
          <a:off x="5572125" y="3086100"/>
          <a:ext cx="523875" cy="266700"/>
        </a:xfrm>
        <a:prstGeom prst="rect">
          <a:avLst/>
        </a:prstGeom>
        <a:noFill/>
        <a:ln w="9525" cmpd="sng">
          <a:noFill/>
        </a:ln>
      </xdr:spPr>
    </xdr:pic>
    <xdr:clientData fLocksWithSheet="0"/>
  </xdr:twoCellAnchor>
  <xdr:twoCellAnchor editAs="oneCell">
    <xdr:from>
      <xdr:col>3</xdr:col>
      <xdr:colOff>933450</xdr:colOff>
      <xdr:row>18</xdr:row>
      <xdr:rowOff>47625</xdr:rowOff>
    </xdr:from>
    <xdr:to>
      <xdr:col>3</xdr:col>
      <xdr:colOff>1219200</xdr:colOff>
      <xdr:row>18</xdr:row>
      <xdr:rowOff>314325</xdr:rowOff>
    </xdr:to>
    <xdr:pic>
      <xdr:nvPicPr>
        <xdr:cNvPr id="13" name="OptionButton5"/>
        <xdr:cNvPicPr preferRelativeResize="1">
          <a:picLocks noChangeAspect="1"/>
        </xdr:cNvPicPr>
      </xdr:nvPicPr>
      <xdr:blipFill>
        <a:blip r:embed="rId12"/>
        <a:stretch>
          <a:fillRect/>
        </a:stretch>
      </xdr:blipFill>
      <xdr:spPr>
        <a:xfrm>
          <a:off x="4010025" y="3086100"/>
          <a:ext cx="285750" cy="266700"/>
        </a:xfrm>
        <a:prstGeom prst="rect">
          <a:avLst/>
        </a:prstGeom>
        <a:noFill/>
        <a:ln w="9525" cmpd="sng">
          <a:noFill/>
        </a:ln>
      </xdr:spPr>
    </xdr:pic>
    <xdr:clientData fLocksWithSheet="0"/>
  </xdr:twoCellAnchor>
  <xdr:twoCellAnchor editAs="oneCell">
    <xdr:from>
      <xdr:col>4</xdr:col>
      <xdr:colOff>85725</xdr:colOff>
      <xdr:row>18</xdr:row>
      <xdr:rowOff>47625</xdr:rowOff>
    </xdr:from>
    <xdr:to>
      <xdr:col>4</xdr:col>
      <xdr:colOff>752475</xdr:colOff>
      <xdr:row>18</xdr:row>
      <xdr:rowOff>314325</xdr:rowOff>
    </xdr:to>
    <xdr:pic>
      <xdr:nvPicPr>
        <xdr:cNvPr id="14" name="OptionButton6"/>
        <xdr:cNvPicPr preferRelativeResize="1">
          <a:picLocks noChangeAspect="1"/>
        </xdr:cNvPicPr>
      </xdr:nvPicPr>
      <xdr:blipFill>
        <a:blip r:embed="rId13"/>
        <a:stretch>
          <a:fillRect/>
        </a:stretch>
      </xdr:blipFill>
      <xdr:spPr>
        <a:xfrm>
          <a:off x="4381500" y="3086100"/>
          <a:ext cx="666750" cy="266700"/>
        </a:xfrm>
        <a:prstGeom prst="rect">
          <a:avLst/>
        </a:prstGeom>
        <a:noFill/>
        <a:ln w="9525" cmpd="sng">
          <a:noFill/>
        </a:ln>
      </xdr:spPr>
    </xdr:pic>
    <xdr:clientData fLocksWithSheet="0"/>
  </xdr:twoCellAnchor>
  <xdr:twoCellAnchor editAs="oneCell">
    <xdr:from>
      <xdr:col>2</xdr:col>
      <xdr:colOff>1057275</xdr:colOff>
      <xdr:row>19</xdr:row>
      <xdr:rowOff>47625</xdr:rowOff>
    </xdr:from>
    <xdr:to>
      <xdr:col>2</xdr:col>
      <xdr:colOff>1438275</xdr:colOff>
      <xdr:row>19</xdr:row>
      <xdr:rowOff>314325</xdr:rowOff>
    </xdr:to>
    <xdr:pic>
      <xdr:nvPicPr>
        <xdr:cNvPr id="15" name="OptionButton7"/>
        <xdr:cNvPicPr preferRelativeResize="1">
          <a:picLocks noChangeAspect="1"/>
        </xdr:cNvPicPr>
      </xdr:nvPicPr>
      <xdr:blipFill>
        <a:blip r:embed="rId14"/>
        <a:stretch>
          <a:fillRect/>
        </a:stretch>
      </xdr:blipFill>
      <xdr:spPr>
        <a:xfrm>
          <a:off x="1304925" y="3400425"/>
          <a:ext cx="390525" cy="266700"/>
        </a:xfrm>
        <a:prstGeom prst="rect">
          <a:avLst/>
        </a:prstGeom>
        <a:noFill/>
        <a:ln w="9525" cmpd="sng">
          <a:noFill/>
        </a:ln>
      </xdr:spPr>
    </xdr:pic>
    <xdr:clientData fLocksWithSheet="0"/>
  </xdr:twoCellAnchor>
  <xdr:twoCellAnchor editAs="oneCell">
    <xdr:from>
      <xdr:col>2</xdr:col>
      <xdr:colOff>1381125</xdr:colOff>
      <xdr:row>19</xdr:row>
      <xdr:rowOff>47625</xdr:rowOff>
    </xdr:from>
    <xdr:to>
      <xdr:col>2</xdr:col>
      <xdr:colOff>1771650</xdr:colOff>
      <xdr:row>19</xdr:row>
      <xdr:rowOff>314325</xdr:rowOff>
    </xdr:to>
    <xdr:pic>
      <xdr:nvPicPr>
        <xdr:cNvPr id="16" name="OptionButton8"/>
        <xdr:cNvPicPr preferRelativeResize="1">
          <a:picLocks noChangeAspect="1"/>
        </xdr:cNvPicPr>
      </xdr:nvPicPr>
      <xdr:blipFill>
        <a:blip r:embed="rId15"/>
        <a:stretch>
          <a:fillRect/>
        </a:stretch>
      </xdr:blipFill>
      <xdr:spPr>
        <a:xfrm>
          <a:off x="1628775" y="3400425"/>
          <a:ext cx="390525" cy="266700"/>
        </a:xfrm>
        <a:prstGeom prst="rect">
          <a:avLst/>
        </a:prstGeom>
        <a:noFill/>
        <a:ln w="9525" cmpd="sng">
          <a:noFill/>
        </a:ln>
      </xdr:spPr>
    </xdr:pic>
    <xdr:clientData fLocksWithSheet="0"/>
  </xdr:twoCellAnchor>
  <xdr:twoCellAnchor editAs="oneCell">
    <xdr:from>
      <xdr:col>2</xdr:col>
      <xdr:colOff>1695450</xdr:colOff>
      <xdr:row>19</xdr:row>
      <xdr:rowOff>47625</xdr:rowOff>
    </xdr:from>
    <xdr:to>
      <xdr:col>2</xdr:col>
      <xdr:colOff>2076450</xdr:colOff>
      <xdr:row>19</xdr:row>
      <xdr:rowOff>314325</xdr:rowOff>
    </xdr:to>
    <xdr:pic>
      <xdr:nvPicPr>
        <xdr:cNvPr id="17" name="OptionButton9"/>
        <xdr:cNvPicPr preferRelativeResize="1">
          <a:picLocks noChangeAspect="1"/>
        </xdr:cNvPicPr>
      </xdr:nvPicPr>
      <xdr:blipFill>
        <a:blip r:embed="rId16"/>
        <a:stretch>
          <a:fillRect/>
        </a:stretch>
      </xdr:blipFill>
      <xdr:spPr>
        <a:xfrm>
          <a:off x="1943100" y="3400425"/>
          <a:ext cx="390525" cy="266700"/>
        </a:xfrm>
        <a:prstGeom prst="rect">
          <a:avLst/>
        </a:prstGeom>
        <a:noFill/>
        <a:ln w="9525" cmpd="sng">
          <a:noFill/>
        </a:ln>
      </xdr:spPr>
    </xdr:pic>
    <xdr:clientData fLocksWithSheet="0"/>
  </xdr:twoCellAnchor>
  <xdr:twoCellAnchor editAs="oneCell">
    <xdr:from>
      <xdr:col>2</xdr:col>
      <xdr:colOff>2019300</xdr:colOff>
      <xdr:row>19</xdr:row>
      <xdr:rowOff>47625</xdr:rowOff>
    </xdr:from>
    <xdr:to>
      <xdr:col>2</xdr:col>
      <xdr:colOff>2686050</xdr:colOff>
      <xdr:row>19</xdr:row>
      <xdr:rowOff>314325</xdr:rowOff>
    </xdr:to>
    <xdr:pic>
      <xdr:nvPicPr>
        <xdr:cNvPr id="18" name="OptionButton10"/>
        <xdr:cNvPicPr preferRelativeResize="1">
          <a:picLocks noChangeAspect="1"/>
        </xdr:cNvPicPr>
      </xdr:nvPicPr>
      <xdr:blipFill>
        <a:blip r:embed="rId17"/>
        <a:stretch>
          <a:fillRect/>
        </a:stretch>
      </xdr:blipFill>
      <xdr:spPr>
        <a:xfrm>
          <a:off x="2266950" y="3400425"/>
          <a:ext cx="666750" cy="2667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3:W33"/>
  <sheetViews>
    <sheetView showGridLines="0" showRowColHeaders="0" tabSelected="1" zoomScalePageLayoutView="0" workbookViewId="0" topLeftCell="A4">
      <selection activeCell="F20" sqref="F20"/>
    </sheetView>
  </sheetViews>
  <sheetFormatPr defaultColWidth="11.421875" defaultRowHeight="12.75"/>
  <cols>
    <col min="1" max="1" width="3.7109375" style="1" customWidth="1"/>
    <col min="2" max="2" width="5.421875" style="1" hidden="1" customWidth="1"/>
    <col min="3" max="3" width="42.421875" style="1" bestFit="1" customWidth="1"/>
    <col min="4" max="4" width="18.28125" style="1" customWidth="1"/>
    <col min="5" max="5" width="13.7109375" style="1" customWidth="1"/>
    <col min="6" max="6" width="15.421875" style="1" customWidth="1"/>
    <col min="7" max="8" width="11.421875" style="1" customWidth="1"/>
    <col min="9" max="9" width="7.7109375" style="1" customWidth="1"/>
    <col min="10" max="10" width="7.28125" style="1" customWidth="1"/>
    <col min="11" max="13" width="11.421875" style="1" customWidth="1"/>
    <col min="14" max="14" width="0" style="12" hidden="1" customWidth="1"/>
    <col min="15" max="15" width="15.28125" style="12" hidden="1" customWidth="1"/>
    <col min="16" max="17" width="0" style="12" hidden="1" customWidth="1"/>
    <col min="18" max="18" width="20.28125" style="12" hidden="1" customWidth="1"/>
    <col min="19" max="23" width="0" style="12" hidden="1" customWidth="1"/>
    <col min="24" max="24" width="0" style="1" hidden="1" customWidth="1"/>
    <col min="25" max="16384" width="11.421875" style="1" customWidth="1"/>
  </cols>
  <sheetData>
    <row r="3" spans="5:8" ht="12">
      <c r="E3" s="2"/>
      <c r="F3" s="2"/>
      <c r="G3" s="2"/>
      <c r="H3" s="2"/>
    </row>
    <row r="4" spans="5:8" ht="12">
      <c r="E4" s="2"/>
      <c r="F4" s="2"/>
      <c r="G4" s="2"/>
      <c r="H4" s="2"/>
    </row>
    <row r="5" spans="5:8" ht="20.25" customHeight="1">
      <c r="E5" s="2"/>
      <c r="F5" s="2"/>
      <c r="G5" s="2"/>
      <c r="H5" s="2"/>
    </row>
    <row r="6" spans="1:12" ht="12">
      <c r="A6" s="30"/>
      <c r="B6" s="31"/>
      <c r="C6" s="31"/>
      <c r="D6" s="31"/>
      <c r="E6" s="32"/>
      <c r="F6" s="32"/>
      <c r="G6" s="32"/>
      <c r="H6" s="32"/>
      <c r="I6" s="31"/>
      <c r="J6" s="31"/>
      <c r="K6" s="31"/>
      <c r="L6" s="33"/>
    </row>
    <row r="7" spans="3:8" ht="12.75" customHeight="1">
      <c r="C7" s="54" t="s">
        <v>26</v>
      </c>
      <c r="E7" s="2"/>
      <c r="F7" s="2"/>
      <c r="G7" s="2"/>
      <c r="H7" s="2"/>
    </row>
    <row r="8" spans="3:8" ht="12" customHeight="1">
      <c r="C8" s="55"/>
      <c r="E8" s="2"/>
      <c r="F8" s="2"/>
      <c r="G8" s="2"/>
      <c r="H8" s="2"/>
    </row>
    <row r="9" spans="3:23" ht="12" customHeight="1">
      <c r="C9" s="55"/>
      <c r="E9" s="2"/>
      <c r="F9" s="2"/>
      <c r="G9" s="2"/>
      <c r="H9" s="2"/>
      <c r="O9" s="13"/>
      <c r="P9" s="13"/>
      <c r="Q9" s="13"/>
      <c r="R9" s="13"/>
      <c r="S9" s="13"/>
      <c r="T9" s="13"/>
      <c r="U9" s="13"/>
      <c r="V9" s="13"/>
      <c r="W9" s="13"/>
    </row>
    <row r="10" spans="3:23" ht="12" customHeight="1">
      <c r="C10" s="55"/>
      <c r="D10" s="11"/>
      <c r="E10" s="2"/>
      <c r="F10" s="2"/>
      <c r="G10" s="2"/>
      <c r="H10" s="2"/>
      <c r="O10" s="13"/>
      <c r="P10" s="13"/>
      <c r="Q10" s="13"/>
      <c r="R10" s="13"/>
      <c r="S10" s="13"/>
      <c r="T10" s="13"/>
      <c r="U10" s="13"/>
      <c r="V10" s="13"/>
      <c r="W10" s="13"/>
    </row>
    <row r="11" spans="3:23" ht="12" customHeight="1">
      <c r="C11" s="55"/>
      <c r="E11" s="2"/>
      <c r="F11" s="2"/>
      <c r="G11" s="2"/>
      <c r="H11" s="2"/>
      <c r="O11" s="13"/>
      <c r="P11" s="13"/>
      <c r="Q11" s="13"/>
      <c r="R11" s="13"/>
      <c r="S11" s="13"/>
      <c r="T11" s="13"/>
      <c r="U11" s="13"/>
      <c r="V11" s="13"/>
      <c r="W11" s="13"/>
    </row>
    <row r="12" spans="3:23" ht="12" customHeight="1">
      <c r="C12" s="55"/>
      <c r="E12" s="2"/>
      <c r="F12" s="2"/>
      <c r="G12" s="2"/>
      <c r="H12" s="2"/>
      <c r="O12" s="14" t="s">
        <v>13</v>
      </c>
      <c r="P12" s="9"/>
      <c r="Q12" s="9"/>
      <c r="R12" s="14" t="s">
        <v>12</v>
      </c>
      <c r="S12" s="9"/>
      <c r="T12" s="9"/>
      <c r="U12" s="14" t="s">
        <v>16</v>
      </c>
      <c r="V12" s="9"/>
      <c r="W12" s="13"/>
    </row>
    <row r="13" spans="3:23" ht="12" customHeight="1">
      <c r="C13" s="55"/>
      <c r="E13" s="2"/>
      <c r="F13" s="2"/>
      <c r="G13" s="2"/>
      <c r="H13" s="2"/>
      <c r="O13" s="9" t="b">
        <v>0</v>
      </c>
      <c r="P13" s="9" t="s">
        <v>0</v>
      </c>
      <c r="Q13" s="9">
        <v>1</v>
      </c>
      <c r="R13" s="9" t="b">
        <v>0</v>
      </c>
      <c r="S13" s="9" t="s">
        <v>1</v>
      </c>
      <c r="T13" s="9">
        <v>1</v>
      </c>
      <c r="U13" s="9" t="b">
        <v>0</v>
      </c>
      <c r="V13" s="9" t="s">
        <v>2</v>
      </c>
      <c r="W13" s="13"/>
    </row>
    <row r="14" spans="3:23" ht="12" customHeight="1">
      <c r="C14" s="55"/>
      <c r="E14" s="2"/>
      <c r="F14" s="2"/>
      <c r="G14" s="2"/>
      <c r="O14" s="9" t="b">
        <v>0</v>
      </c>
      <c r="P14" s="9" t="s">
        <v>14</v>
      </c>
      <c r="Q14" s="9">
        <v>0.277778</v>
      </c>
      <c r="R14" s="9" t="b">
        <v>1</v>
      </c>
      <c r="S14" s="9" t="s">
        <v>6</v>
      </c>
      <c r="T14" s="9">
        <v>0.06896552</v>
      </c>
      <c r="U14" s="9" t="b">
        <v>1</v>
      </c>
      <c r="V14" s="9" t="s">
        <v>17</v>
      </c>
      <c r="W14" s="13"/>
    </row>
    <row r="15" spans="3:23" ht="12" customHeight="1">
      <c r="C15" s="55"/>
      <c r="E15" s="2"/>
      <c r="F15" s="2"/>
      <c r="G15" s="2"/>
      <c r="H15" s="2"/>
      <c r="O15" s="9" t="b">
        <v>0</v>
      </c>
      <c r="P15" s="9" t="s">
        <v>15</v>
      </c>
      <c r="Q15" s="9">
        <v>16.666667</v>
      </c>
      <c r="R15" s="9"/>
      <c r="S15" s="9"/>
      <c r="T15" s="9"/>
      <c r="U15" s="9" t="b">
        <v>0</v>
      </c>
      <c r="V15" s="9" t="s">
        <v>18</v>
      </c>
      <c r="W15" s="13"/>
    </row>
    <row r="16" spans="3:23" ht="12" customHeight="1">
      <c r="C16" s="55"/>
      <c r="O16" s="9" t="b">
        <v>1</v>
      </c>
      <c r="P16" s="9" t="s">
        <v>4</v>
      </c>
      <c r="Q16" s="9">
        <v>0.471698</v>
      </c>
      <c r="R16" s="9"/>
      <c r="S16" s="9"/>
      <c r="T16" s="9"/>
      <c r="U16" s="9" t="b">
        <v>0</v>
      </c>
      <c r="V16" s="9" t="s">
        <v>19</v>
      </c>
      <c r="W16" s="13"/>
    </row>
    <row r="17" spans="3:23" ht="20.25" customHeight="1">
      <c r="C17" s="56"/>
      <c r="D17" s="7"/>
      <c r="E17" s="7"/>
      <c r="F17" s="7"/>
      <c r="O17" s="9"/>
      <c r="P17" s="9"/>
      <c r="Q17" s="9"/>
      <c r="R17" s="9"/>
      <c r="S17" s="9"/>
      <c r="T17" s="9"/>
      <c r="U17" s="9"/>
      <c r="V17" s="9"/>
      <c r="W17" s="13"/>
    </row>
    <row r="18" spans="3:23" ht="16.5" customHeight="1">
      <c r="C18" s="34" t="s">
        <v>10</v>
      </c>
      <c r="D18" s="16"/>
      <c r="E18" s="16"/>
      <c r="F18" s="16"/>
      <c r="H18" s="3"/>
      <c r="I18" s="3"/>
      <c r="J18" s="3"/>
      <c r="K18" s="3"/>
      <c r="L18" s="3"/>
      <c r="O18" s="9"/>
      <c r="P18" s="9"/>
      <c r="Q18" s="9"/>
      <c r="R18" s="9"/>
      <c r="S18" s="9"/>
      <c r="T18" s="9"/>
      <c r="U18" s="9"/>
      <c r="V18" s="9"/>
      <c r="W18" s="13"/>
    </row>
    <row r="19" spans="3:23" ht="24.75" customHeight="1">
      <c r="C19" s="35" t="s">
        <v>12</v>
      </c>
      <c r="D19" s="36" t="s">
        <v>13</v>
      </c>
      <c r="E19" s="53"/>
      <c r="F19" s="37"/>
      <c r="H19" s="3"/>
      <c r="I19" s="3"/>
      <c r="J19" s="3"/>
      <c r="K19" s="3"/>
      <c r="L19" s="3"/>
      <c r="O19" s="9" t="str">
        <f>IF($U$16=TRUE,$F$20,"XXX")</f>
        <v>XXX</v>
      </c>
      <c r="P19" s="9"/>
      <c r="Q19" s="9"/>
      <c r="R19" s="9"/>
      <c r="S19" s="9"/>
      <c r="T19" s="9"/>
      <c r="U19" s="9"/>
      <c r="V19" s="9"/>
      <c r="W19" s="13"/>
    </row>
    <row r="20" spans="3:23" ht="24.75" customHeight="1">
      <c r="C20" s="40" t="s">
        <v>16</v>
      </c>
      <c r="D20" s="39">
        <f>IF(U16=TRUE,"Type currency here ======&gt;","")</f>
      </c>
      <c r="E20" s="41"/>
      <c r="F20" s="38" t="s">
        <v>21</v>
      </c>
      <c r="H20" s="3"/>
      <c r="I20" s="3"/>
      <c r="J20" s="3"/>
      <c r="K20" s="3"/>
      <c r="L20" s="3"/>
      <c r="O20" s="9"/>
      <c r="P20" s="9"/>
      <c r="Q20" s="9"/>
      <c r="R20" s="9"/>
      <c r="S20" s="9"/>
      <c r="T20" s="9"/>
      <c r="U20" s="9"/>
      <c r="V20" s="9"/>
      <c r="W20" s="13"/>
    </row>
    <row r="21" spans="3:23" ht="20.25" customHeight="1">
      <c r="C21" s="17"/>
      <c r="D21" s="16"/>
      <c r="E21" s="16"/>
      <c r="F21" s="16"/>
      <c r="H21" s="3"/>
      <c r="I21" s="3"/>
      <c r="J21" s="3"/>
      <c r="K21" s="3"/>
      <c r="L21" s="3"/>
      <c r="O21" s="9" t="s">
        <v>20</v>
      </c>
      <c r="P21" s="9">
        <f>IF(O13=TRUE,E23*Q13,IF(O14=TRUE,E23*Q14,IF(O15=TRUE,E23*Q15,E23*Q16)))</f>
        <v>220.754664</v>
      </c>
      <c r="Q21" s="9"/>
      <c r="R21" s="9" t="s">
        <v>22</v>
      </c>
      <c r="S21" s="9">
        <f>IF($R$13=TRUE,E24*$T$13,E24*$T$14)</f>
        <v>0.027586208</v>
      </c>
      <c r="T21" s="9"/>
      <c r="U21" s="9"/>
      <c r="V21" s="9"/>
      <c r="W21" s="13"/>
    </row>
    <row r="22" spans="3:23" ht="16.5" customHeight="1">
      <c r="C22" s="45" t="s">
        <v>11</v>
      </c>
      <c r="D22" s="17"/>
      <c r="E22" s="17"/>
      <c r="F22" s="17"/>
      <c r="H22" s="3"/>
      <c r="I22" s="3"/>
      <c r="J22" s="3"/>
      <c r="K22" s="3"/>
      <c r="L22" s="3"/>
      <c r="O22" s="9"/>
      <c r="P22" s="9"/>
      <c r="Q22" s="9"/>
      <c r="R22" s="9" t="s">
        <v>23</v>
      </c>
      <c r="S22" s="9">
        <f>IF($R$13=TRUE,E25*$T$13,E25*$T$14)</f>
        <v>0.062068968</v>
      </c>
      <c r="T22" s="9"/>
      <c r="U22" s="9"/>
      <c r="V22" s="9"/>
      <c r="W22" s="13"/>
    </row>
    <row r="23" spans="3:23" ht="15.75" customHeight="1">
      <c r="C23" s="46" t="s">
        <v>7</v>
      </c>
      <c r="D23" s="18"/>
      <c r="E23" s="19">
        <v>468</v>
      </c>
      <c r="F23" s="42" t="str">
        <f>VLOOKUP(TRUE,O13:P16,2,FALSE)</f>
        <v>cfm</v>
      </c>
      <c r="G23" s="8"/>
      <c r="H23" s="4"/>
      <c r="I23" s="3"/>
      <c r="J23" s="3"/>
      <c r="K23" s="3"/>
      <c r="L23" s="3"/>
      <c r="O23" s="13"/>
      <c r="P23" s="13"/>
      <c r="Q23" s="13"/>
      <c r="R23" s="13"/>
      <c r="S23" s="13"/>
      <c r="T23" s="13"/>
      <c r="U23" s="13"/>
      <c r="V23" s="13"/>
      <c r="W23" s="13"/>
    </row>
    <row r="24" spans="3:23" ht="15.75" customHeight="1">
      <c r="C24" s="47" t="s">
        <v>24</v>
      </c>
      <c r="D24" s="18"/>
      <c r="E24" s="20">
        <f>G24/100</f>
        <v>0.4</v>
      </c>
      <c r="F24" s="43" t="str">
        <f>VLOOKUP(TRUE,$R$13:$S$14,2,FALSE)</f>
        <v>psi</v>
      </c>
      <c r="G24" s="9">
        <v>40</v>
      </c>
      <c r="H24" s="3"/>
      <c r="I24" s="3"/>
      <c r="J24" s="3"/>
      <c r="K24" s="3"/>
      <c r="L24" s="3"/>
      <c r="O24" s="13"/>
      <c r="P24" s="13"/>
      <c r="Q24" s="13"/>
      <c r="R24" s="13"/>
      <c r="S24" s="13"/>
      <c r="T24" s="13"/>
      <c r="U24" s="13"/>
      <c r="V24" s="13"/>
      <c r="W24" s="13"/>
    </row>
    <row r="25" spans="3:12" ht="15.75" customHeight="1">
      <c r="C25" s="47" t="s">
        <v>25</v>
      </c>
      <c r="D25" s="18"/>
      <c r="E25" s="20">
        <f>G25/100</f>
        <v>0.9</v>
      </c>
      <c r="F25" s="43" t="str">
        <f>VLOOKUP(TRUE,$R$13:$S$14,2,FALSE)</f>
        <v>psi</v>
      </c>
      <c r="G25" s="9">
        <v>90</v>
      </c>
      <c r="H25" s="3"/>
      <c r="I25" s="3"/>
      <c r="J25" s="3"/>
      <c r="K25" s="3"/>
      <c r="L25" s="3"/>
    </row>
    <row r="26" spans="3:9" ht="15.75" customHeight="1">
      <c r="C26" s="47" t="s">
        <v>8</v>
      </c>
      <c r="D26" s="18"/>
      <c r="E26" s="20">
        <f>G26/1000</f>
        <v>0.07</v>
      </c>
      <c r="F26" s="43" t="str">
        <f>IF(VLOOKUP(TRUE,U13:V16,2,FALSE)="OTHER",IF(F20="","No Currency",F20),(VLOOKUP(TRUE,U13:V16,2,FALSE)))</f>
        <v>$</v>
      </c>
      <c r="G26" s="9">
        <v>70</v>
      </c>
      <c r="I26" s="6"/>
    </row>
    <row r="27" spans="3:7" ht="15.75" customHeight="1">
      <c r="C27" s="48" t="s">
        <v>9</v>
      </c>
      <c r="D27" s="18"/>
      <c r="E27" s="19">
        <v>8000</v>
      </c>
      <c r="F27" s="44" t="s">
        <v>3</v>
      </c>
      <c r="G27" s="9"/>
    </row>
    <row r="28" spans="3:7" ht="15.75" customHeight="1">
      <c r="C28" s="21"/>
      <c r="D28" s="21"/>
      <c r="E28" s="22"/>
      <c r="F28" s="23"/>
      <c r="G28" s="9"/>
    </row>
    <row r="29" spans="3:7" ht="15.75" customHeight="1">
      <c r="C29" s="49" t="s">
        <v>24</v>
      </c>
      <c r="D29" s="51"/>
      <c r="E29" s="24">
        <f>(S21/0.1)*P21*E27*0.35*0.007*E26</f>
        <v>83.55183755117682</v>
      </c>
      <c r="F29" s="25" t="str">
        <f>+F31</f>
        <v>$/year</v>
      </c>
      <c r="G29" s="9"/>
    </row>
    <row r="30" spans="3:6" ht="20.25" customHeight="1">
      <c r="C30" s="50" t="s">
        <v>25</v>
      </c>
      <c r="D30" s="52"/>
      <c r="E30" s="24">
        <f>((S22)/0.1)*P21*E27*0.35*0.007*E26</f>
        <v>187.99163449014787</v>
      </c>
      <c r="F30" s="25" t="str">
        <f>+F31</f>
        <v>$/year</v>
      </c>
    </row>
    <row r="31" spans="3:23" s="5" customFormat="1" ht="21" customHeight="1">
      <c r="C31" s="26" t="s">
        <v>5</v>
      </c>
      <c r="D31" s="27"/>
      <c r="E31" s="28">
        <f>((S22-S21)/0.1)*P21*E27*0.35*0.007*E26</f>
        <v>104.43979693897101</v>
      </c>
      <c r="F31" s="29" t="str">
        <f>IF(F26="No Currency","",CONCATENATE(F26,"/year"))</f>
        <v>$/year</v>
      </c>
      <c r="N31" s="15"/>
      <c r="O31" s="15"/>
      <c r="P31" s="15"/>
      <c r="Q31" s="15"/>
      <c r="R31" s="15"/>
      <c r="S31" s="15"/>
      <c r="T31" s="15"/>
      <c r="U31" s="15"/>
      <c r="V31" s="15"/>
      <c r="W31" s="15"/>
    </row>
    <row r="33" spans="1:12" ht="12">
      <c r="A33" s="30"/>
      <c r="B33" s="10"/>
      <c r="C33" s="31"/>
      <c r="D33" s="31"/>
      <c r="E33" s="31"/>
      <c r="F33" s="31"/>
      <c r="G33" s="31"/>
      <c r="H33" s="31"/>
      <c r="I33" s="31"/>
      <c r="J33" s="31"/>
      <c r="K33" s="31"/>
      <c r="L33" s="33"/>
    </row>
  </sheetData>
  <sheetProtection password="C983" sheet="1" selectLockedCells="1"/>
  <mergeCells count="1">
    <mergeCell ref="C7:C17"/>
  </mergeCells>
  <conditionalFormatting sqref="F20">
    <cfRule type="cellIs" priority="1" dxfId="0" operator="notEqual" stopIfTrue="1">
      <formula>$O$19</formula>
    </cfRule>
  </conditionalFormatting>
  <printOptions/>
  <pageMargins left="0.4" right="0.26" top="1" bottom="1" header="0.5" footer="0.5"/>
  <pageSetup fitToHeight="1" fitToWidth="1"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Atlas Copco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Kristian Lang</dc:creator>
  <cp:keywords/>
  <dc:description/>
  <cp:lastModifiedBy>Jillian Scott</cp:lastModifiedBy>
  <cp:lastPrinted>2003-01-28T15:54:07Z</cp:lastPrinted>
  <dcterms:created xsi:type="dcterms:W3CDTF">2002-01-17T14:21:24Z</dcterms:created>
  <dcterms:modified xsi:type="dcterms:W3CDTF">2022-07-26T17:20:54Z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